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dsn-my.sharepoint.com/personal/janis_moore_ddsn_sc_gov/Documents/Janis One-drive/Waiver Manuals and Forms/IDRD Manual/Consolidated Services/State Funded Community Supports/"/>
    </mc:Choice>
  </mc:AlternateContent>
  <xr:revisionPtr revIDLastSave="6" documentId="11_C0231B2E9A9AE1BD2DBA40A3BE95F857CBC5AD60" xr6:coauthVersionLast="47" xr6:coauthVersionMax="47" xr10:uidLastSave="{E90AA54F-EC4D-4129-BE91-8C9501665D5C}"/>
  <bookViews>
    <workbookView xWindow="-120" yWindow="-120" windowWidth="25440" windowHeight="15390" xr2:uid="{00000000-000D-0000-FFFF-FFFF00000000}"/>
  </bookViews>
  <sheets>
    <sheet name="BUDGET CALCULATO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4" i="1" l="1"/>
  <c r="K45" i="1" l="1"/>
  <c r="K43" i="1"/>
  <c r="K42" i="1"/>
  <c r="K41" i="1"/>
  <c r="K40" i="1"/>
  <c r="K39" i="1"/>
  <c r="K38" i="1"/>
  <c r="K37" i="1"/>
  <c r="K36" i="1"/>
  <c r="K33" i="1"/>
  <c r="K32" i="1"/>
  <c r="K31" i="1"/>
  <c r="K30" i="1"/>
  <c r="K29" i="1"/>
  <c r="K28" i="1"/>
  <c r="K27" i="1"/>
  <c r="K26" i="1"/>
  <c r="M12" i="1" l="1"/>
  <c r="M16" i="1" l="1"/>
  <c r="C14" i="1" s="1"/>
  <c r="C12" i="1" l="1"/>
  <c r="K47" i="1" l="1"/>
  <c r="C17" i="1" s="1"/>
  <c r="C19" i="1" s="1"/>
</calcChain>
</file>

<file path=xl/sharedStrings.xml><?xml version="1.0" encoding="utf-8"?>
<sst xmlns="http://schemas.openxmlformats.org/spreadsheetml/2006/main" count="57" uniqueCount="46">
  <si>
    <t>BALANCE REMAINING</t>
  </si>
  <si>
    <t>AVAILABLE SERVICES</t>
  </si>
  <si>
    <t>DAY SUPPORTS</t>
  </si>
  <si>
    <t>Day Activity</t>
  </si>
  <si>
    <t>Employment Services - Group</t>
  </si>
  <si>
    <t>Career Preparation</t>
  </si>
  <si>
    <t>Community Services</t>
  </si>
  <si>
    <t>Support Center</t>
  </si>
  <si>
    <t>OTHER SERVICES</t>
  </si>
  <si>
    <t>Adult Day Health</t>
  </si>
  <si>
    <t>Behavior Supports</t>
  </si>
  <si>
    <t>Private Vehicle Modification</t>
  </si>
  <si>
    <t>Budgeted Units</t>
  </si>
  <si>
    <t>Unit Cost</t>
  </si>
  <si>
    <t>Per</t>
  </si>
  <si>
    <t>Total Cost</t>
  </si>
  <si>
    <t>Total Budgeted Cost</t>
  </si>
  <si>
    <t>Half day</t>
  </si>
  <si>
    <t>Day</t>
  </si>
  <si>
    <t>15 minutes</t>
  </si>
  <si>
    <t>Manual Price</t>
  </si>
  <si>
    <t>AMOUNT BUDGETED BELOW</t>
  </si>
  <si>
    <t>Note</t>
  </si>
  <si>
    <t>Incontinence Supplies</t>
  </si>
  <si>
    <t>Assistive Technology</t>
  </si>
  <si>
    <t>Item</t>
  </si>
  <si>
    <t>Month</t>
  </si>
  <si>
    <t>Personal Emerg. Response - Install</t>
  </si>
  <si>
    <t>ANNUALIZED FUNDING</t>
  </si>
  <si>
    <t>STATE FUNDED COMMUNITY SUPPORTS</t>
  </si>
  <si>
    <t>SSN:</t>
  </si>
  <si>
    <t>PARTICIPANT NAME:</t>
  </si>
  <si>
    <t>BUDGET BEGIN DATE:</t>
  </si>
  <si>
    <t>Employment Services - Individual</t>
  </si>
  <si>
    <t>ADMIN ALLOCATION - ESTIMATED</t>
  </si>
  <si>
    <t>(admin costs will be based on the actual amount allocated by your Agency)</t>
  </si>
  <si>
    <t>Adult Day Health - Nursing</t>
  </si>
  <si>
    <t>Personal Emerg. Response - Recurring</t>
  </si>
  <si>
    <t>Environmental Modification</t>
  </si>
  <si>
    <t>Behavior Supports - Evaluation</t>
  </si>
  <si>
    <t>half hour</t>
  </si>
  <si>
    <t>Respite and Support</t>
  </si>
  <si>
    <t>BUDGET CALCULATOR - FY 24</t>
  </si>
  <si>
    <t xml:space="preserve">Personal Care Aide </t>
  </si>
  <si>
    <t xml:space="preserve">   (Use 7/1/2023 if enrolled in program prior to July 1, 2023; Use actual enrollment date if enrolled in program 7/1/2023 or later)</t>
  </si>
  <si>
    <t>AVAILABLE FUNDING - FY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</si>
</sst>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quotePrefix="1"/>
    <xf numFmtId="0" fontId="0" fillId="0" borderId="1" xfId="0" applyBorder="1"/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0" fillId="0" borderId="0" xfId="1" applyFont="1"/>
    <xf numFmtId="44" fontId="0" fillId="0" borderId="0" xfId="0" applyNumberFormat="1"/>
    <xf numFmtId="0" fontId="3" fillId="0" borderId="0" xfId="0" applyFont="1"/>
    <xf numFmtId="44" fontId="2" fillId="0" borderId="0" xfId="1" applyFont="1"/>
    <xf numFmtId="44" fontId="2" fillId="0" borderId="1" xfId="1" applyFont="1" applyBorder="1"/>
    <xf numFmtId="44" fontId="2" fillId="0" borderId="0" xfId="1" applyFont="1" applyBorder="1"/>
    <xf numFmtId="14" fontId="0" fillId="0" borderId="0" xfId="0" applyNumberFormat="1"/>
    <xf numFmtId="0" fontId="0" fillId="0" borderId="1" xfId="0" applyBorder="1" applyProtection="1">
      <protection locked="0"/>
    </xf>
    <xf numFmtId="0" fontId="5" fillId="0" borderId="0" xfId="0" applyFont="1"/>
    <xf numFmtId="0" fontId="6" fillId="0" borderId="0" xfId="0" applyFont="1"/>
    <xf numFmtId="164" fontId="6" fillId="0" borderId="0" xfId="0" applyNumberFormat="1" applyFont="1"/>
    <xf numFmtId="164" fontId="0" fillId="0" borderId="0" xfId="0" applyNumberFormat="1"/>
    <xf numFmtId="44" fontId="0" fillId="0" borderId="0" xfId="1" applyFont="1" applyFill="1"/>
    <xf numFmtId="0" fontId="0" fillId="0" borderId="0" xfId="0" applyProtection="1">
      <protection locked="0"/>
    </xf>
    <xf numFmtId="0" fontId="0" fillId="2" borderId="3" xfId="0" applyFill="1" applyBorder="1" applyAlignment="1" applyProtection="1">
      <alignment horizontal="center"/>
      <protection locked="0"/>
    </xf>
    <xf numFmtId="14" fontId="0" fillId="2" borderId="2" xfId="0" applyNumberFormat="1" applyFill="1" applyBorder="1" applyAlignment="1">
      <alignment horizontal="center"/>
    </xf>
    <xf numFmtId="0" fontId="7" fillId="0" borderId="0" xfId="0" applyFont="1"/>
    <xf numFmtId="0" fontId="0" fillId="0" borderId="7" xfId="0" applyBorder="1"/>
    <xf numFmtId="44" fontId="2" fillId="0" borderId="8" xfId="0" applyNumberFormat="1" applyFont="1" applyBorder="1"/>
    <xf numFmtId="0" fontId="0" fillId="3" borderId="0" xfId="0" applyFill="1"/>
    <xf numFmtId="44" fontId="0" fillId="3" borderId="0" xfId="1" applyFont="1" applyFill="1"/>
    <xf numFmtId="0" fontId="0" fillId="3" borderId="0" xfId="0" applyFill="1" applyAlignment="1">
      <alignment horizontal="center"/>
    </xf>
    <xf numFmtId="44" fontId="0" fillId="3" borderId="0" xfId="0" applyNumberFormat="1" applyFill="1"/>
    <xf numFmtId="0" fontId="4" fillId="0" borderId="0" xfId="0" applyFont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0" fontId="0" fillId="2" borderId="6" xfId="0" applyFill="1" applyBorder="1"/>
    <xf numFmtId="4" fontId="0" fillId="3" borderId="0" xfId="0" applyNumberForma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48"/>
  <sheetViews>
    <sheetView tabSelected="1" zoomScale="160" zoomScaleNormal="160" workbookViewId="0">
      <selection activeCell="C28" sqref="C28"/>
    </sheetView>
  </sheetViews>
  <sheetFormatPr defaultRowHeight="15" x14ac:dyDescent="0.25"/>
  <cols>
    <col min="1" max="1" width="35.28515625" bestFit="1" customWidth="1"/>
    <col min="2" max="2" width="1.28515625" customWidth="1"/>
    <col min="3" max="3" width="14.7109375" bestFit="1" customWidth="1"/>
    <col min="4" max="4" width="2.42578125" customWidth="1"/>
    <col min="5" max="5" width="20" bestFit="1" customWidth="1"/>
    <col min="6" max="6" width="2" customWidth="1"/>
    <col min="8" max="8" width="2.42578125" customWidth="1"/>
    <col min="9" max="9" width="11.42578125" customWidth="1"/>
    <col min="10" max="10" width="2.7109375" customWidth="1"/>
    <col min="11" max="11" width="12.28515625" customWidth="1"/>
    <col min="12" max="12" width="9.7109375" customWidth="1"/>
    <col min="13" max="13" width="12" customWidth="1"/>
    <col min="14" max="14" width="9.28515625" customWidth="1"/>
  </cols>
  <sheetData>
    <row r="1" spans="1:13" ht="21" x14ac:dyDescent="0.35">
      <c r="A1" s="29" t="s">
        <v>29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3" s="3" customFormat="1" ht="21" x14ac:dyDescent="0.35">
      <c r="A2" s="29" t="s">
        <v>42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3" ht="15.75" thickBot="1" x14ac:dyDescent="0.3"/>
    <row r="4" spans="1:13" ht="15.75" thickBot="1" x14ac:dyDescent="0.3">
      <c r="A4" s="3" t="s">
        <v>31</v>
      </c>
      <c r="C4" s="30"/>
      <c r="D4" s="31"/>
      <c r="E4" s="32"/>
    </row>
    <row r="5" spans="1:13" ht="15.75" thickBot="1" x14ac:dyDescent="0.3">
      <c r="A5" s="3" t="s">
        <v>30</v>
      </c>
      <c r="C5" s="20"/>
      <c r="D5" s="13"/>
      <c r="E5" s="19"/>
    </row>
    <row r="6" spans="1:13" ht="15.75" thickBot="1" x14ac:dyDescent="0.3">
      <c r="A6" s="3" t="s">
        <v>32</v>
      </c>
      <c r="C6" s="17"/>
      <c r="E6" s="21">
        <v>45108</v>
      </c>
    </row>
    <row r="7" spans="1:13" s="15" customFormat="1" x14ac:dyDescent="0.25">
      <c r="A7" s="14" t="s">
        <v>44</v>
      </c>
      <c r="C7" s="16"/>
    </row>
    <row r="8" spans="1:13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3" x14ac:dyDescent="0.25">
      <c r="E9" s="27"/>
    </row>
    <row r="10" spans="1:13" x14ac:dyDescent="0.25">
      <c r="A10" s="3" t="s">
        <v>28</v>
      </c>
      <c r="C10" s="9">
        <v>19203.599999999999</v>
      </c>
      <c r="E10" s="33"/>
    </row>
    <row r="11" spans="1:13" x14ac:dyDescent="0.25">
      <c r="M11" s="12">
        <v>45108</v>
      </c>
    </row>
    <row r="12" spans="1:13" x14ac:dyDescent="0.25">
      <c r="A12" s="3" t="s">
        <v>45</v>
      </c>
      <c r="C12" s="9">
        <f>ROUND((C10/365)*M16,0)</f>
        <v>0</v>
      </c>
      <c r="D12" s="9"/>
      <c r="M12">
        <f>M11-E6</f>
        <v>0</v>
      </c>
    </row>
    <row r="13" spans="1:13" x14ac:dyDescent="0.25">
      <c r="A13" s="3"/>
      <c r="C13" s="9"/>
      <c r="D13" s="9"/>
    </row>
    <row r="14" spans="1:13" x14ac:dyDescent="0.25">
      <c r="A14" s="3" t="s">
        <v>34</v>
      </c>
      <c r="C14" s="9">
        <f>ROUND(950/365*M16,0)</f>
        <v>0</v>
      </c>
    </row>
    <row r="15" spans="1:13" x14ac:dyDescent="0.25">
      <c r="A15" s="22" t="s">
        <v>35</v>
      </c>
      <c r="C15" s="9"/>
    </row>
    <row r="16" spans="1:13" ht="10.5" customHeight="1" x14ac:dyDescent="0.25">
      <c r="C16" s="9"/>
      <c r="D16" s="9"/>
      <c r="M16">
        <f>ROUNDUP(M12,0)</f>
        <v>0</v>
      </c>
    </row>
    <row r="17" spans="1:11" x14ac:dyDescent="0.25">
      <c r="A17" s="3" t="s">
        <v>21</v>
      </c>
      <c r="C17" s="10">
        <f>-K47</f>
        <v>0</v>
      </c>
      <c r="D17" s="11"/>
    </row>
    <row r="18" spans="1:11" ht="7.5" customHeight="1" x14ac:dyDescent="0.25">
      <c r="C18" s="9"/>
      <c r="D18" s="9"/>
    </row>
    <row r="19" spans="1:11" x14ac:dyDescent="0.25">
      <c r="A19" s="3" t="s">
        <v>0</v>
      </c>
      <c r="C19" s="9">
        <f>C12-C14+C17</f>
        <v>0</v>
      </c>
      <c r="D19" s="9"/>
    </row>
    <row r="20" spans="1:1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2" spans="1:11" x14ac:dyDescent="0.25">
      <c r="A22" s="3" t="s">
        <v>1</v>
      </c>
    </row>
    <row r="24" spans="1:11" s="4" customFormat="1" x14ac:dyDescent="0.25">
      <c r="C24" s="4" t="s">
        <v>12</v>
      </c>
      <c r="E24" s="4" t="s">
        <v>22</v>
      </c>
      <c r="G24" s="4" t="s">
        <v>13</v>
      </c>
      <c r="I24" s="4" t="s">
        <v>14</v>
      </c>
      <c r="K24" s="4" t="s">
        <v>15</v>
      </c>
    </row>
    <row r="25" spans="1:11" x14ac:dyDescent="0.25">
      <c r="A25" s="8" t="s">
        <v>2</v>
      </c>
    </row>
    <row r="26" spans="1:11" x14ac:dyDescent="0.25">
      <c r="A26" s="25" t="s">
        <v>33</v>
      </c>
      <c r="B26" s="25"/>
      <c r="C26" s="25"/>
      <c r="D26" s="25"/>
      <c r="E26" s="25"/>
      <c r="F26" s="25"/>
      <c r="G26" s="26">
        <v>25.69</v>
      </c>
      <c r="H26" s="25"/>
      <c r="I26" s="27" t="s">
        <v>19</v>
      </c>
      <c r="J26" s="25"/>
      <c r="K26" s="28">
        <f t="shared" ref="K26:K33" si="0">C26*G26</f>
        <v>0</v>
      </c>
    </row>
    <row r="27" spans="1:11" x14ac:dyDescent="0.25">
      <c r="A27" t="s">
        <v>4</v>
      </c>
      <c r="G27" s="6">
        <v>38.340000000000003</v>
      </c>
      <c r="I27" s="5" t="s">
        <v>17</v>
      </c>
      <c r="K27" s="7">
        <f t="shared" si="0"/>
        <v>0</v>
      </c>
    </row>
    <row r="28" spans="1:11" x14ac:dyDescent="0.25">
      <c r="A28" s="1" t="s">
        <v>5</v>
      </c>
      <c r="G28" s="6">
        <v>38.340000000000003</v>
      </c>
      <c r="I28" s="5" t="s">
        <v>17</v>
      </c>
      <c r="K28" s="7">
        <f t="shared" si="0"/>
        <v>0</v>
      </c>
    </row>
    <row r="29" spans="1:11" x14ac:dyDescent="0.25">
      <c r="A29" t="s">
        <v>6</v>
      </c>
      <c r="G29" s="6">
        <v>38.340000000000003</v>
      </c>
      <c r="I29" s="5" t="s">
        <v>17</v>
      </c>
      <c r="K29" s="7">
        <f t="shared" si="0"/>
        <v>0</v>
      </c>
    </row>
    <row r="30" spans="1:11" x14ac:dyDescent="0.25">
      <c r="A30" t="s">
        <v>3</v>
      </c>
      <c r="G30" s="6">
        <v>38.340000000000003</v>
      </c>
      <c r="I30" s="5" t="s">
        <v>17</v>
      </c>
      <c r="K30" s="7">
        <f t="shared" si="0"/>
        <v>0</v>
      </c>
    </row>
    <row r="31" spans="1:11" x14ac:dyDescent="0.25">
      <c r="A31" t="s">
        <v>7</v>
      </c>
      <c r="G31" s="26">
        <v>32.49</v>
      </c>
      <c r="I31" s="5" t="s">
        <v>17</v>
      </c>
      <c r="K31" s="7">
        <f t="shared" si="0"/>
        <v>0</v>
      </c>
    </row>
    <row r="32" spans="1:11" x14ac:dyDescent="0.25">
      <c r="A32" t="s">
        <v>9</v>
      </c>
      <c r="G32" s="6">
        <v>64</v>
      </c>
      <c r="I32" s="5" t="s">
        <v>18</v>
      </c>
      <c r="K32" s="7">
        <f t="shared" si="0"/>
        <v>0</v>
      </c>
    </row>
    <row r="33" spans="1:11" x14ac:dyDescent="0.25">
      <c r="A33" t="s">
        <v>36</v>
      </c>
      <c r="G33" s="18">
        <v>15</v>
      </c>
      <c r="I33" s="5" t="s">
        <v>18</v>
      </c>
      <c r="K33" s="7">
        <f t="shared" si="0"/>
        <v>0</v>
      </c>
    </row>
    <row r="34" spans="1:11" x14ac:dyDescent="0.25">
      <c r="G34" s="6"/>
      <c r="I34" s="5"/>
    </row>
    <row r="35" spans="1:11" x14ac:dyDescent="0.25">
      <c r="A35" s="8" t="s">
        <v>8</v>
      </c>
      <c r="G35" s="6"/>
      <c r="I35" s="5"/>
    </row>
    <row r="36" spans="1:11" x14ac:dyDescent="0.25">
      <c r="A36" t="s">
        <v>43</v>
      </c>
      <c r="G36" s="6">
        <v>6.25</v>
      </c>
      <c r="I36" s="5" t="s">
        <v>19</v>
      </c>
      <c r="K36" s="7">
        <f t="shared" ref="K36:K45" si="1">C36*G36</f>
        <v>0</v>
      </c>
    </row>
    <row r="37" spans="1:11" x14ac:dyDescent="0.25">
      <c r="A37" t="s">
        <v>41</v>
      </c>
      <c r="G37" s="6">
        <v>300</v>
      </c>
      <c r="I37" s="5" t="s">
        <v>26</v>
      </c>
      <c r="K37" s="7">
        <f t="shared" si="1"/>
        <v>0</v>
      </c>
    </row>
    <row r="38" spans="1:11" x14ac:dyDescent="0.25">
      <c r="A38" t="s">
        <v>23</v>
      </c>
      <c r="G38" s="6"/>
      <c r="I38" s="5" t="s">
        <v>20</v>
      </c>
      <c r="K38" s="7">
        <f t="shared" si="1"/>
        <v>0</v>
      </c>
    </row>
    <row r="39" spans="1:11" x14ac:dyDescent="0.25">
      <c r="A39" t="s">
        <v>24</v>
      </c>
      <c r="G39" s="6"/>
      <c r="I39" s="5" t="s">
        <v>20</v>
      </c>
      <c r="K39" s="7">
        <f t="shared" si="1"/>
        <v>0</v>
      </c>
    </row>
    <row r="40" spans="1:11" x14ac:dyDescent="0.25">
      <c r="A40" t="s">
        <v>38</v>
      </c>
      <c r="G40" s="6"/>
      <c r="I40" s="5" t="s">
        <v>20</v>
      </c>
      <c r="K40" s="7">
        <f t="shared" si="1"/>
        <v>0</v>
      </c>
    </row>
    <row r="41" spans="1:11" x14ac:dyDescent="0.25">
      <c r="A41" t="s">
        <v>11</v>
      </c>
      <c r="G41" s="6"/>
      <c r="I41" s="5" t="s">
        <v>20</v>
      </c>
      <c r="K41" s="7">
        <f t="shared" si="1"/>
        <v>0</v>
      </c>
    </row>
    <row r="42" spans="1:11" x14ac:dyDescent="0.25">
      <c r="A42" t="s">
        <v>27</v>
      </c>
      <c r="G42" s="6">
        <v>30</v>
      </c>
      <c r="I42" s="5" t="s">
        <v>25</v>
      </c>
      <c r="K42" s="7">
        <f t="shared" si="1"/>
        <v>0</v>
      </c>
    </row>
    <row r="43" spans="1:11" x14ac:dyDescent="0.25">
      <c r="A43" t="s">
        <v>37</v>
      </c>
      <c r="G43" s="6">
        <v>30</v>
      </c>
      <c r="I43" s="5" t="s">
        <v>26</v>
      </c>
      <c r="K43" s="7">
        <f t="shared" si="1"/>
        <v>0</v>
      </c>
    </row>
    <row r="44" spans="1:11" x14ac:dyDescent="0.25">
      <c r="A44" t="s">
        <v>39</v>
      </c>
      <c r="G44" s="6">
        <v>31.14</v>
      </c>
      <c r="I44" s="5" t="s">
        <v>40</v>
      </c>
      <c r="K44" s="7">
        <f t="shared" ref="K44" si="2">C44*G44</f>
        <v>0</v>
      </c>
    </row>
    <row r="45" spans="1:11" x14ac:dyDescent="0.25">
      <c r="A45" t="s">
        <v>10</v>
      </c>
      <c r="G45" s="6">
        <v>31.14</v>
      </c>
      <c r="I45" s="5" t="s">
        <v>40</v>
      </c>
      <c r="K45" s="7">
        <f t="shared" si="1"/>
        <v>0</v>
      </c>
    </row>
    <row r="46" spans="1:11" x14ac:dyDescent="0.25">
      <c r="K46" s="23"/>
    </row>
    <row r="47" spans="1:11" s="3" customFormat="1" ht="15.75" thickBot="1" x14ac:dyDescent="0.3">
      <c r="A47" s="3" t="s">
        <v>16</v>
      </c>
      <c r="K47" s="24">
        <f>SUM(K26:K46)</f>
        <v>0</v>
      </c>
    </row>
    <row r="48" spans="1:11" ht="15.75" thickTop="1" x14ac:dyDescent="0.25"/>
  </sheetData>
  <protectedRanges>
    <protectedRange sqref="C4:G5" name="Range3"/>
    <protectedRange sqref="C26:E45" name="Range2"/>
    <protectedRange sqref="C6:C7" name="Range4"/>
    <protectedRange sqref="G37:G41" name="Range5"/>
  </protectedRanges>
  <mergeCells count="3">
    <mergeCell ref="A1:K1"/>
    <mergeCell ref="A2:K2"/>
    <mergeCell ref="C4:E4"/>
  </mergeCells>
  <dataValidations count="1">
    <dataValidation type="date" allowBlank="1" showInputMessage="1" showErrorMessage="1" sqref="C6" xr:uid="{00000000-0002-0000-0000-000000000000}">
      <formula1>43282</formula1>
      <formula2>43646</formula2>
    </dataValidation>
  </dataValidations>
  <pageMargins left="0.7" right="0.7" top="0.75" bottom="0.75" header="0.3" footer="0.3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A7DA6B47E724084EB261744DFE795" ma:contentTypeVersion="12" ma:contentTypeDescription="Create a new document." ma:contentTypeScope="" ma:versionID="105876d8477ba00db225a7f6b488e9e5">
  <xsd:schema xmlns:xsd="http://www.w3.org/2001/XMLSchema" xmlns:xs="http://www.w3.org/2001/XMLSchema" xmlns:p="http://schemas.microsoft.com/office/2006/metadata/properties" xmlns:ns1="http://schemas.microsoft.com/sharepoint/v3" xmlns:ns3="02a9e5b4-282e-49e4-967c-53e1a6e07d26" xmlns:ns4="7da450f1-d84d-4b60-903c-8e124b542fae" targetNamespace="http://schemas.microsoft.com/office/2006/metadata/properties" ma:root="true" ma:fieldsID="a5cdc41bd3b84d803dbba83474af0540" ns1:_="" ns3:_="" ns4:_="">
    <xsd:import namespace="http://schemas.microsoft.com/sharepoint/v3"/>
    <xsd:import namespace="02a9e5b4-282e-49e4-967c-53e1a6e07d26"/>
    <xsd:import namespace="7da450f1-d84d-4b60-903c-8e124b542fa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a9e5b4-282e-49e4-967c-53e1a6e07d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450f1-d84d-4b60-903c-8e124b542fa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A15627B-18FF-412E-94AE-EEFC64FCED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ED1EEB-AB79-4B2B-B09B-0C5FD9E4C0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2a9e5b4-282e-49e4-967c-53e1a6e07d26"/>
    <ds:schemaRef ds:uri="7da450f1-d84d-4b60-903c-8e124b542f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26C7FD1-487F-4D72-86A5-840D8EE087D8}">
  <ds:schemaRefs>
    <ds:schemaRef ds:uri="7da450f1-d84d-4b60-903c-8e124b542fae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02a9e5b4-282e-49e4-967c-53e1a6e07d26"/>
    <ds:schemaRef ds:uri="http://schemas.microsoft.com/sharepoint/v3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Wnek, Richard</dc:creator>
  <cp:lastModifiedBy>Moore, Janis</cp:lastModifiedBy>
  <cp:lastPrinted>2020-09-15T19:08:36Z</cp:lastPrinted>
  <dcterms:created xsi:type="dcterms:W3CDTF">2014-07-23T15:06:21Z</dcterms:created>
  <dcterms:modified xsi:type="dcterms:W3CDTF">2023-06-13T18:40:09Z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0x0101000E8A7DA6B47E724084EB261744DFE795</vt:lpwstr>
  </property>
</Properties>
</file>